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30C084D9-F6EA-4485-8B45-A7900D9620E6}" xr6:coauthVersionLast="44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6" i="1" l="1"/>
  <c r="J9" i="1"/>
  <c r="K9" i="1" s="1"/>
  <c r="J8" i="1"/>
  <c r="J7" i="1"/>
  <c r="K7" i="1" s="1"/>
  <c r="J6" i="1"/>
  <c r="V4" i="1"/>
  <c r="J5" i="1"/>
  <c r="K5" i="1" s="1"/>
  <c r="L5" i="1" s="1"/>
  <c r="M5" i="1" s="1"/>
  <c r="J4" i="1"/>
  <c r="K4" i="1" s="1"/>
  <c r="L4" i="1" s="1"/>
  <c r="M4" i="1" s="1"/>
  <c r="N4" i="1" s="1"/>
  <c r="O4" i="1" s="1"/>
  <c r="P4" i="1" s="1"/>
  <c r="Q4" i="1" s="1"/>
  <c r="R4" i="1" s="1"/>
  <c r="S4" i="1" s="1"/>
  <c r="T4" i="1" s="1"/>
  <c r="I16" i="1"/>
  <c r="H16" i="1"/>
  <c r="G16" i="1"/>
  <c r="F16" i="1"/>
  <c r="V15" i="1"/>
  <c r="V14" i="1"/>
  <c r="V13" i="1"/>
  <c r="V12" i="1"/>
  <c r="V11" i="1"/>
  <c r="V10" i="1"/>
  <c r="K2" i="1"/>
  <c r="L2" i="1" s="1"/>
  <c r="M2" i="1" s="1"/>
  <c r="N2" i="1" s="1"/>
  <c r="O2" i="1" s="1"/>
  <c r="P2" i="1" s="1"/>
  <c r="Q2" i="1" s="1"/>
  <c r="R2" i="1" s="1"/>
  <c r="S2" i="1" s="1"/>
  <c r="D15" i="1"/>
  <c r="D14" i="1"/>
  <c r="D13" i="1"/>
  <c r="D12" i="1"/>
  <c r="D11" i="1"/>
  <c r="D10" i="1"/>
  <c r="D9" i="1"/>
  <c r="D8" i="1"/>
  <c r="D7" i="1"/>
  <c r="D6" i="1"/>
  <c r="D5" i="1"/>
  <c r="D4" i="1"/>
  <c r="C16" i="1"/>
  <c r="V7" i="1" l="1"/>
  <c r="L9" i="1"/>
  <c r="M9" i="1" s="1"/>
  <c r="N9" i="1" s="1"/>
  <c r="O9" i="1" s="1"/>
  <c r="P9" i="1" s="1"/>
  <c r="Q9" i="1" s="1"/>
  <c r="R9" i="1" s="1"/>
  <c r="S9" i="1" s="1"/>
  <c r="K8" i="1"/>
  <c r="L8" i="1" s="1"/>
  <c r="M8" i="1" s="1"/>
  <c r="N8" i="1" s="1"/>
  <c r="O8" i="1" s="1"/>
  <c r="P8" i="1" s="1"/>
  <c r="Q8" i="1" s="1"/>
  <c r="R8" i="1" s="1"/>
  <c r="S8" i="1" s="1"/>
  <c r="T8" i="1" s="1"/>
  <c r="L7" i="1"/>
  <c r="M7" i="1" s="1"/>
  <c r="N7" i="1" s="1"/>
  <c r="O7" i="1" s="1"/>
  <c r="P7" i="1" s="1"/>
  <c r="Q7" i="1" s="1"/>
  <c r="R7" i="1" s="1"/>
  <c r="S7" i="1" s="1"/>
  <c r="T7" i="1" s="1"/>
  <c r="K6" i="1"/>
  <c r="L6" i="1" s="1"/>
  <c r="M6" i="1" s="1"/>
  <c r="N6" i="1" s="1"/>
  <c r="O6" i="1" s="1"/>
  <c r="P6" i="1" s="1"/>
  <c r="Q6" i="1" s="1"/>
  <c r="R6" i="1" s="1"/>
  <c r="S6" i="1" s="1"/>
  <c r="T6" i="1" s="1"/>
  <c r="T16" i="1" s="1"/>
  <c r="N5" i="1"/>
  <c r="O5" i="1" s="1"/>
  <c r="P5" i="1" s="1"/>
  <c r="Q5" i="1" s="1"/>
  <c r="R5" i="1" s="1"/>
  <c r="S5" i="1" s="1"/>
  <c r="J16" i="1"/>
  <c r="V6" i="1" l="1"/>
  <c r="V8" i="1"/>
  <c r="V9" i="1"/>
  <c r="V5" i="1"/>
  <c r="K16" i="1"/>
  <c r="L16" i="1"/>
  <c r="M16" i="1" l="1"/>
  <c r="N16" i="1" l="1"/>
  <c r="O16" i="1" l="1"/>
  <c r="P16" i="1" l="1"/>
  <c r="Q16" i="1" l="1"/>
  <c r="R16" i="1" l="1"/>
  <c r="S16" i="1" l="1"/>
  <c r="V16" i="1" s="1"/>
</calcChain>
</file>

<file path=xl/sharedStrings.xml><?xml version="1.0" encoding="utf-8"?>
<sst xmlns="http://schemas.openxmlformats.org/spreadsheetml/2006/main" count="25" uniqueCount="23">
  <si>
    <t>Percent</t>
  </si>
  <si>
    <t>Total Amount</t>
  </si>
  <si>
    <t>Wallet Address</t>
  </si>
  <si>
    <t>-</t>
  </si>
  <si>
    <t>Sum of tokens for vesting</t>
  </si>
  <si>
    <t>Status</t>
  </si>
  <si>
    <t>Done</t>
  </si>
  <si>
    <t>Public Sell</t>
  </si>
  <si>
    <t>Private Sell</t>
  </si>
  <si>
    <t>Liquidity</t>
  </si>
  <si>
    <t>Play To Earn</t>
  </si>
  <si>
    <t>Staking</t>
  </si>
  <si>
    <t>Airdrop</t>
  </si>
  <si>
    <t>Funder Team</t>
  </si>
  <si>
    <t>Core Team</t>
  </si>
  <si>
    <t>Marketing</t>
  </si>
  <si>
    <t>Blockchain</t>
  </si>
  <si>
    <t>Labs</t>
  </si>
  <si>
    <t>R &amp; D</t>
  </si>
  <si>
    <t>Sell</t>
  </si>
  <si>
    <t>Team</t>
  </si>
  <si>
    <t>Reward</t>
  </si>
  <si>
    <t>Ecosystem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</si>
</sst>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7" fillId="9" borderId="3" xfId="0" applyNumberFormat="1" applyFont="1" applyFill="1" applyBorder="1" applyAlignment="1">
      <alignment horizontal="center" vertical="center"/>
    </xf>
    <xf numFmtId="3" fontId="7" fillId="8" borderId="3" xfId="0" applyNumberFormat="1" applyFont="1" applyFill="1" applyBorder="1" applyAlignment="1">
      <alignment horizontal="center" vertical="center"/>
    </xf>
    <xf numFmtId="0" fontId="0" fillId="0" borderId="3" xfId="0" applyBorder="1"/>
    <xf numFmtId="0" fontId="5" fillId="5" borderId="1" xfId="4"/>
    <xf numFmtId="0" fontId="1" fillId="7" borderId="3" xfId="6" applyBorder="1" applyAlignment="1">
      <alignment horizontal="center"/>
    </xf>
    <xf numFmtId="3" fontId="1" fillId="7" borderId="3" xfId="6" applyNumberFormat="1" applyBorder="1" applyAlignment="1">
      <alignment horizontal="center"/>
    </xf>
    <xf numFmtId="0" fontId="1" fillId="7" borderId="3" xfId="6" applyBorder="1"/>
    <xf numFmtId="0" fontId="5" fillId="5" borderId="4" xfId="4" applyBorder="1"/>
    <xf numFmtId="0" fontId="4" fillId="4" borderId="3" xfId="3" applyBorder="1" applyAlignment="1">
      <alignment horizontal="center"/>
    </xf>
    <xf numFmtId="1" fontId="4" fillId="4" borderId="3" xfId="3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3" fontId="3" fillId="3" borderId="3" xfId="2" applyNumberFormat="1" applyBorder="1"/>
    <xf numFmtId="3" fontId="2" fillId="2" borderId="3" xfId="1" applyNumberFormat="1" applyBorder="1"/>
    <xf numFmtId="9" fontId="5" fillId="5" borderId="3" xfId="4" applyNumberFormat="1" applyBorder="1" applyAlignment="1">
      <alignment horizontal="center"/>
    </xf>
    <xf numFmtId="3" fontId="5" fillId="5" borderId="3" xfId="4" applyNumberFormat="1" applyBorder="1" applyAlignment="1">
      <alignment horizontal="center"/>
    </xf>
    <xf numFmtId="0" fontId="6" fillId="6" borderId="3" xfId="5" applyBorder="1" applyAlignment="1">
      <alignment horizontal="center"/>
    </xf>
    <xf numFmtId="3" fontId="5" fillId="5" borderId="3" xfId="4" applyNumberFormat="1" applyBorder="1"/>
    <xf numFmtId="9" fontId="2" fillId="2" borderId="3" xfId="1" applyNumberFormat="1" applyBorder="1" applyAlignment="1">
      <alignment horizontal="center"/>
    </xf>
    <xf numFmtId="3" fontId="2" fillId="2" borderId="3" xfId="1" applyNumberFormat="1" applyBorder="1" applyAlignment="1">
      <alignment horizontal="center"/>
    </xf>
    <xf numFmtId="0" fontId="2" fillId="2" borderId="3" xfId="1" applyBorder="1" applyAlignment="1">
      <alignment horizontal="center"/>
    </xf>
    <xf numFmtId="0" fontId="2" fillId="2" borderId="3" xfId="1" applyBorder="1"/>
    <xf numFmtId="0" fontId="5" fillId="5" borderId="3" xfId="4" applyBorder="1"/>
    <xf numFmtId="3" fontId="1" fillId="10" borderId="3" xfId="7" applyNumberFormat="1" applyBorder="1"/>
    <xf numFmtId="0" fontId="1" fillId="10" borderId="3" xfId="7" applyBorder="1"/>
    <xf numFmtId="0" fontId="7" fillId="12" borderId="3" xfId="0" applyFont="1" applyFill="1" applyBorder="1" applyAlignment="1">
      <alignment horizontal="center" vertical="center"/>
    </xf>
    <xf numFmtId="0" fontId="7" fillId="14" borderId="3" xfId="0" applyFont="1" applyFill="1" applyBorder="1" applyAlignment="1">
      <alignment horizontal="center" vertical="center"/>
    </xf>
    <xf numFmtId="0" fontId="7" fillId="16" borderId="3" xfId="0" applyFont="1" applyFill="1" applyBorder="1" applyAlignment="1">
      <alignment horizontal="center" vertical="center"/>
    </xf>
    <xf numFmtId="0" fontId="7" fillId="18" borderId="3" xfId="0" applyFont="1" applyFill="1" applyBorder="1" applyAlignment="1">
      <alignment horizontal="center" vertical="center"/>
    </xf>
    <xf numFmtId="0" fontId="4" fillId="4" borderId="3" xfId="3" applyBorder="1" applyAlignment="1">
      <alignment horizontal="center"/>
    </xf>
    <xf numFmtId="9" fontId="4" fillId="4" borderId="3" xfId="3" applyNumberFormat="1" applyBorder="1" applyAlignment="1">
      <alignment horizontal="center"/>
    </xf>
    <xf numFmtId="0" fontId="2" fillId="2" borderId="7" xfId="1" applyBorder="1" applyAlignment="1">
      <alignment horizontal="center"/>
    </xf>
    <xf numFmtId="0" fontId="2" fillId="2" borderId="8" xfId="1" applyBorder="1" applyAlignment="1">
      <alignment horizontal="center"/>
    </xf>
    <xf numFmtId="0" fontId="2" fillId="2" borderId="9" xfId="1" applyBorder="1" applyAlignment="1">
      <alignment horizontal="center"/>
    </xf>
    <xf numFmtId="0" fontId="2" fillId="2" borderId="10" xfId="1" applyBorder="1" applyAlignment="1">
      <alignment horizontal="center"/>
    </xf>
    <xf numFmtId="9" fontId="4" fillId="4" borderId="5" xfId="3" applyNumberFormat="1" applyBorder="1" applyAlignment="1">
      <alignment horizontal="center"/>
    </xf>
    <xf numFmtId="9" fontId="4" fillId="4" borderId="6" xfId="3" applyNumberFormat="1" applyBorder="1" applyAlignment="1">
      <alignment horizontal="center"/>
    </xf>
    <xf numFmtId="3" fontId="4" fillId="4" borderId="5" xfId="3" applyNumberFormat="1" applyBorder="1" applyAlignment="1">
      <alignment horizontal="center"/>
    </xf>
    <xf numFmtId="3" fontId="4" fillId="4" borderId="6" xfId="3" applyNumberFormat="1" applyBorder="1" applyAlignment="1">
      <alignment horizontal="center"/>
    </xf>
    <xf numFmtId="0" fontId="4" fillId="4" borderId="5" xfId="3" applyBorder="1" applyAlignment="1">
      <alignment horizontal="center"/>
    </xf>
    <xf numFmtId="0" fontId="4" fillId="4" borderId="6" xfId="3" applyBorder="1" applyAlignment="1">
      <alignment horizontal="center"/>
    </xf>
    <xf numFmtId="0" fontId="0" fillId="11" borderId="5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17" borderId="5" xfId="0" applyFill="1" applyBorder="1" applyAlignment="1">
      <alignment horizontal="center" vertical="center"/>
    </xf>
    <xf numFmtId="0" fontId="0" fillId="17" borderId="11" xfId="0" applyFill="1" applyBorder="1" applyAlignment="1">
      <alignment horizontal="center" vertical="center"/>
    </xf>
    <xf numFmtId="0" fontId="0" fillId="17" borderId="6" xfId="0" applyFill="1" applyBorder="1" applyAlignment="1">
      <alignment horizontal="center" vertical="center"/>
    </xf>
    <xf numFmtId="0" fontId="0" fillId="15" borderId="5" xfId="0" applyFill="1" applyBorder="1" applyAlignment="1">
      <alignment horizontal="center" vertical="center"/>
    </xf>
    <xf numFmtId="0" fontId="0" fillId="15" borderId="11" xfId="0" applyFill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</cellXfs>
  <cellStyles count="8">
    <cellStyle name="20% - Accent1" xfId="6" builtinId="30"/>
    <cellStyle name="20% - Accent2" xfId="7" builtinId="34"/>
    <cellStyle name="Bad" xfId="2" builtinId="27"/>
    <cellStyle name="Calculation" xfId="4" builtinId="22"/>
    <cellStyle name="Check Cell" xfId="5" builtinId="23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8"/>
  <sheetViews>
    <sheetView tabSelected="1" topLeftCell="M1" zoomScaleNormal="100" workbookViewId="0">
      <selection activeCell="E20" sqref="E20"/>
    </sheetView>
  </sheetViews>
  <sheetFormatPr defaultRowHeight="14.4" x14ac:dyDescent="0.3"/>
  <cols>
    <col min="1" max="1" width="18.5546875" customWidth="1"/>
    <col min="2" max="2" width="15.6640625" customWidth="1"/>
    <col min="3" max="3" width="18" style="2" customWidth="1"/>
    <col min="4" max="4" width="17.109375" style="3" customWidth="1"/>
    <col min="5" max="5" width="44.88671875" style="1" bestFit="1" customWidth="1"/>
    <col min="6" max="6" width="9.109375" style="3" bestFit="1" customWidth="1"/>
    <col min="7" max="7" width="10.44140625" style="3" bestFit="1" customWidth="1"/>
    <col min="8" max="9" width="10.109375" style="3" bestFit="1" customWidth="1"/>
    <col min="10" max="10" width="12" style="3" customWidth="1"/>
    <col min="11" max="11" width="11.77734375" style="3" customWidth="1"/>
    <col min="12" max="12" width="11.77734375" customWidth="1"/>
    <col min="13" max="19" width="10.109375" bestFit="1" customWidth="1"/>
    <col min="20" max="21" width="10.109375" customWidth="1"/>
    <col min="22" max="22" width="23.88671875" bestFit="1" customWidth="1"/>
    <col min="23" max="23" width="11.109375" bestFit="1" customWidth="1"/>
  </cols>
  <sheetData>
    <row r="1" spans="1:24" x14ac:dyDescent="0.3">
      <c r="F1" s="1"/>
      <c r="I1" s="1"/>
      <c r="J1" s="1"/>
    </row>
    <row r="2" spans="1:24" x14ac:dyDescent="0.3">
      <c r="A2" s="35"/>
      <c r="B2" s="35"/>
      <c r="C2" s="40" t="s">
        <v>0</v>
      </c>
      <c r="D2" s="42" t="s">
        <v>1</v>
      </c>
      <c r="E2" s="44" t="s">
        <v>2</v>
      </c>
      <c r="F2" s="34">
        <v>2023</v>
      </c>
      <c r="G2" s="34"/>
      <c r="H2" s="34"/>
      <c r="I2" s="12">
        <v>2024</v>
      </c>
      <c r="J2" s="12">
        <v>2025</v>
      </c>
      <c r="K2" s="13">
        <f>J2+1</f>
        <v>2026</v>
      </c>
      <c r="L2" s="12">
        <f>K2+1</f>
        <v>2027</v>
      </c>
      <c r="M2" s="12">
        <f t="shared" ref="M2:R2" si="0">L2+1</f>
        <v>2028</v>
      </c>
      <c r="N2" s="12">
        <f t="shared" si="0"/>
        <v>2029</v>
      </c>
      <c r="O2" s="12">
        <f t="shared" si="0"/>
        <v>2030</v>
      </c>
      <c r="P2" s="12">
        <f t="shared" si="0"/>
        <v>2031</v>
      </c>
      <c r="Q2" s="12">
        <f t="shared" si="0"/>
        <v>2032</v>
      </c>
      <c r="R2" s="12">
        <f t="shared" si="0"/>
        <v>2033</v>
      </c>
      <c r="S2" s="12">
        <f>R2+1</f>
        <v>2034</v>
      </c>
      <c r="T2" s="12">
        <v>2035</v>
      </c>
      <c r="U2" s="12">
        <v>2036</v>
      </c>
      <c r="V2" s="34" t="s">
        <v>4</v>
      </c>
      <c r="W2" s="34" t="s">
        <v>5</v>
      </c>
    </row>
    <row r="3" spans="1:24" x14ac:dyDescent="0.3">
      <c r="A3" s="35"/>
      <c r="B3" s="35"/>
      <c r="C3" s="41"/>
      <c r="D3" s="43"/>
      <c r="E3" s="45"/>
      <c r="F3" s="8"/>
      <c r="G3" s="8"/>
      <c r="H3" s="8"/>
      <c r="I3" s="8"/>
      <c r="J3" s="8"/>
      <c r="K3" s="9"/>
      <c r="L3" s="10"/>
      <c r="M3" s="10"/>
      <c r="N3" s="10"/>
      <c r="O3" s="10"/>
      <c r="P3" s="10"/>
      <c r="Q3" s="10"/>
      <c r="R3" s="10"/>
      <c r="S3" s="10"/>
      <c r="T3" s="10"/>
      <c r="U3" s="10"/>
      <c r="V3" s="34"/>
      <c r="W3" s="34"/>
    </row>
    <row r="4" spans="1:24" x14ac:dyDescent="0.3">
      <c r="A4" s="46" t="s">
        <v>19</v>
      </c>
      <c r="B4" s="30" t="s">
        <v>7</v>
      </c>
      <c r="C4" s="14">
        <v>0.2</v>
      </c>
      <c r="D4" s="15">
        <f>D16*C4</f>
        <v>200000000</v>
      </c>
      <c r="E4" s="16"/>
      <c r="F4" s="15"/>
      <c r="G4" s="15"/>
      <c r="H4" s="15"/>
      <c r="I4" s="15">
        <v>25000000</v>
      </c>
      <c r="J4" s="15">
        <f t="shared" ref="J4:T4" si="1">0.95*I4</f>
        <v>23750000</v>
      </c>
      <c r="K4" s="15">
        <f t="shared" si="1"/>
        <v>22562500</v>
      </c>
      <c r="L4" s="15">
        <f t="shared" si="1"/>
        <v>21434375</v>
      </c>
      <c r="M4" s="15">
        <f t="shared" si="1"/>
        <v>20362656.25</v>
      </c>
      <c r="N4" s="15">
        <f t="shared" si="1"/>
        <v>19344523.4375</v>
      </c>
      <c r="O4" s="15">
        <f t="shared" si="1"/>
        <v>18377297.265625</v>
      </c>
      <c r="P4" s="15">
        <f t="shared" si="1"/>
        <v>17458432.40234375</v>
      </c>
      <c r="Q4" s="15">
        <f t="shared" si="1"/>
        <v>16585510.782226563</v>
      </c>
      <c r="R4" s="15">
        <f t="shared" si="1"/>
        <v>15756235.243115233</v>
      </c>
      <c r="S4" s="15">
        <f t="shared" si="1"/>
        <v>14968423.480959471</v>
      </c>
      <c r="T4" s="15">
        <f t="shared" si="1"/>
        <v>14220002.306911496</v>
      </c>
      <c r="U4" s="15">
        <v>11180044</v>
      </c>
      <c r="V4" s="17">
        <f>SUM(F4:U4)</f>
        <v>241000000.16868153</v>
      </c>
      <c r="W4" s="28"/>
    </row>
    <row r="5" spans="1:24" x14ac:dyDescent="0.3">
      <c r="A5" s="47"/>
      <c r="B5" s="30" t="s">
        <v>8</v>
      </c>
      <c r="C5" s="14">
        <v>0.05</v>
      </c>
      <c r="D5" s="15">
        <f>D16*C5</f>
        <v>50000000</v>
      </c>
      <c r="E5" s="16"/>
      <c r="F5" s="15"/>
      <c r="G5" s="15"/>
      <c r="H5" s="15"/>
      <c r="I5" s="15">
        <v>5400000</v>
      </c>
      <c r="J5" s="15">
        <f t="shared" ref="J5:S5" si="2">0.95*I5</f>
        <v>5130000</v>
      </c>
      <c r="K5" s="15">
        <f t="shared" si="2"/>
        <v>4873500</v>
      </c>
      <c r="L5" s="15">
        <f t="shared" si="2"/>
        <v>4629825</v>
      </c>
      <c r="M5" s="15">
        <f t="shared" si="2"/>
        <v>4398333.75</v>
      </c>
      <c r="N5" s="15">
        <f t="shared" si="2"/>
        <v>4178417.0625</v>
      </c>
      <c r="O5" s="15">
        <f t="shared" si="2"/>
        <v>3969496.2093749996</v>
      </c>
      <c r="P5" s="15">
        <f t="shared" si="2"/>
        <v>3771021.3989062496</v>
      </c>
      <c r="Q5" s="15">
        <f t="shared" si="2"/>
        <v>3582470.328960937</v>
      </c>
      <c r="R5" s="15">
        <f t="shared" si="2"/>
        <v>3403346.81251289</v>
      </c>
      <c r="S5" s="15">
        <f t="shared" si="2"/>
        <v>3233179.4718872453</v>
      </c>
      <c r="T5" s="15">
        <v>1568010</v>
      </c>
      <c r="U5" s="15">
        <v>862400</v>
      </c>
      <c r="V5" s="17">
        <f>SUM(F5:U5)</f>
        <v>49000000.03414233</v>
      </c>
      <c r="W5" s="29"/>
    </row>
    <row r="6" spans="1:24" x14ac:dyDescent="0.3">
      <c r="A6" s="48"/>
      <c r="B6" s="30" t="s">
        <v>9</v>
      </c>
      <c r="C6" s="14">
        <v>0.1</v>
      </c>
      <c r="D6" s="5">
        <f>C6*D16</f>
        <v>100000000</v>
      </c>
      <c r="E6" s="16"/>
      <c r="F6" s="15"/>
      <c r="G6" s="15"/>
      <c r="H6" s="15"/>
      <c r="I6" s="15">
        <v>10500000</v>
      </c>
      <c r="J6" s="15">
        <f t="shared" ref="J6:S6" si="3">0.95*I6</f>
        <v>9975000</v>
      </c>
      <c r="K6" s="15">
        <f t="shared" si="3"/>
        <v>9476250</v>
      </c>
      <c r="L6" s="15">
        <f t="shared" si="3"/>
        <v>9002437.5</v>
      </c>
      <c r="M6" s="15">
        <f t="shared" si="3"/>
        <v>8552315.625</v>
      </c>
      <c r="N6" s="15">
        <f t="shared" si="3"/>
        <v>8124699.84375</v>
      </c>
      <c r="O6" s="15">
        <f t="shared" si="3"/>
        <v>7718464.8515625</v>
      </c>
      <c r="P6" s="15">
        <f t="shared" si="3"/>
        <v>7332541.6089843744</v>
      </c>
      <c r="Q6" s="15">
        <f t="shared" si="3"/>
        <v>6965914.5285351556</v>
      </c>
      <c r="R6" s="15">
        <f t="shared" si="3"/>
        <v>6617618.8021083977</v>
      </c>
      <c r="S6" s="15">
        <f t="shared" si="3"/>
        <v>6286737.8620029772</v>
      </c>
      <c r="T6" s="15">
        <f>0.95*S6</f>
        <v>5972400.9689028282</v>
      </c>
      <c r="U6" s="15">
        <v>3475618</v>
      </c>
      <c r="V6" s="17">
        <f>SUM(I6:U6)</f>
        <v>99999999.590846241</v>
      </c>
      <c r="W6" s="29"/>
    </row>
    <row r="7" spans="1:24" x14ac:dyDescent="0.3">
      <c r="A7" s="49" t="s">
        <v>21</v>
      </c>
      <c r="B7" s="31" t="s">
        <v>10</v>
      </c>
      <c r="C7" s="14">
        <v>0.2</v>
      </c>
      <c r="D7" s="4">
        <f>C7*D16</f>
        <v>200000000</v>
      </c>
      <c r="E7" s="16"/>
      <c r="F7" s="15"/>
      <c r="G7" s="15"/>
      <c r="H7" s="15"/>
      <c r="I7" s="15">
        <v>21000000</v>
      </c>
      <c r="J7" s="15">
        <f t="shared" ref="J7:S7" si="4">0.95*I7</f>
        <v>19950000</v>
      </c>
      <c r="K7" s="15">
        <f t="shared" si="4"/>
        <v>18952500</v>
      </c>
      <c r="L7" s="15">
        <f t="shared" si="4"/>
        <v>18004875</v>
      </c>
      <c r="M7" s="15">
        <f t="shared" si="4"/>
        <v>17104631.25</v>
      </c>
      <c r="N7" s="15">
        <f t="shared" si="4"/>
        <v>16249399.6875</v>
      </c>
      <c r="O7" s="15">
        <f t="shared" si="4"/>
        <v>15436929.703125</v>
      </c>
      <c r="P7" s="15">
        <f t="shared" si="4"/>
        <v>14665083.217968749</v>
      </c>
      <c r="Q7" s="15">
        <f t="shared" si="4"/>
        <v>13931829.057070311</v>
      </c>
      <c r="R7" s="15">
        <f t="shared" si="4"/>
        <v>13235237.604216795</v>
      </c>
      <c r="S7" s="15">
        <f t="shared" si="4"/>
        <v>12573475.724005954</v>
      </c>
      <c r="T7" s="15">
        <f>0.95*S7</f>
        <v>11944801.937805656</v>
      </c>
      <c r="U7" s="15">
        <v>6951237</v>
      </c>
      <c r="V7" s="17">
        <f>SUM(I7:U7)</f>
        <v>200000000.18169248</v>
      </c>
      <c r="W7" s="29"/>
    </row>
    <row r="8" spans="1:24" x14ac:dyDescent="0.3">
      <c r="A8" s="50"/>
      <c r="B8" s="31" t="s">
        <v>11</v>
      </c>
      <c r="C8" s="14">
        <v>0.09</v>
      </c>
      <c r="D8" s="4">
        <f>C8*D16</f>
        <v>90000000</v>
      </c>
      <c r="E8" s="16"/>
      <c r="F8" s="15"/>
      <c r="G8" s="15"/>
      <c r="H8" s="15"/>
      <c r="I8" s="15">
        <v>9500000</v>
      </c>
      <c r="J8" s="15">
        <f t="shared" ref="J8:S8" si="5">0.95*I8</f>
        <v>9025000</v>
      </c>
      <c r="K8" s="15">
        <f t="shared" si="5"/>
        <v>8573750</v>
      </c>
      <c r="L8" s="15">
        <f t="shared" si="5"/>
        <v>8145062.5</v>
      </c>
      <c r="M8" s="15">
        <f t="shared" si="5"/>
        <v>7737809.375</v>
      </c>
      <c r="N8" s="15">
        <f t="shared" si="5"/>
        <v>7350918.90625</v>
      </c>
      <c r="O8" s="15">
        <f t="shared" si="5"/>
        <v>6983372.9609375</v>
      </c>
      <c r="P8" s="15">
        <f t="shared" si="5"/>
        <v>6634204.3128906246</v>
      </c>
      <c r="Q8" s="15">
        <f t="shared" si="5"/>
        <v>6302494.0972460927</v>
      </c>
      <c r="R8" s="15">
        <f t="shared" si="5"/>
        <v>5987369.3923837878</v>
      </c>
      <c r="S8" s="15">
        <f t="shared" si="5"/>
        <v>5688000.9227645984</v>
      </c>
      <c r="T8" s="15">
        <f>0.95*S8</f>
        <v>5403600.8766263686</v>
      </c>
      <c r="U8" s="15">
        <v>2668417</v>
      </c>
      <c r="V8" s="17">
        <f>SUM(I8:U8)</f>
        <v>90000000.34409897</v>
      </c>
      <c r="W8" s="29"/>
    </row>
    <row r="9" spans="1:24" x14ac:dyDescent="0.3">
      <c r="A9" s="51"/>
      <c r="B9" s="31" t="s">
        <v>12</v>
      </c>
      <c r="C9" s="14">
        <v>0.01</v>
      </c>
      <c r="D9" s="15">
        <f>C9*D16</f>
        <v>10000000</v>
      </c>
      <c r="E9" s="16"/>
      <c r="F9" s="15"/>
      <c r="G9" s="15"/>
      <c r="H9" s="15"/>
      <c r="I9" s="15">
        <v>1100000</v>
      </c>
      <c r="J9" s="15">
        <f t="shared" ref="J9:S9" si="6">0.95*I9</f>
        <v>1045000</v>
      </c>
      <c r="K9" s="15">
        <f t="shared" si="6"/>
        <v>992750</v>
      </c>
      <c r="L9" s="15">
        <f t="shared" si="6"/>
        <v>943112.5</v>
      </c>
      <c r="M9" s="15">
        <f t="shared" si="6"/>
        <v>895956.875</v>
      </c>
      <c r="N9" s="15">
        <f t="shared" si="6"/>
        <v>851159.03125</v>
      </c>
      <c r="O9" s="15">
        <f t="shared" si="6"/>
        <v>808601.07968749991</v>
      </c>
      <c r="P9" s="15">
        <f t="shared" si="6"/>
        <v>768171.02570312482</v>
      </c>
      <c r="Q9" s="15">
        <f t="shared" si="6"/>
        <v>729762.47441796854</v>
      </c>
      <c r="R9" s="15">
        <f t="shared" si="6"/>
        <v>693274.35069707013</v>
      </c>
      <c r="S9" s="15">
        <f t="shared" si="6"/>
        <v>658610.63316221663</v>
      </c>
      <c r="T9" s="15">
        <v>513602</v>
      </c>
      <c r="U9" s="15"/>
      <c r="V9" s="17">
        <f>SUM(I9:U9)</f>
        <v>9999999.9699178804</v>
      </c>
      <c r="W9" s="29"/>
    </row>
    <row r="10" spans="1:24" x14ac:dyDescent="0.3">
      <c r="A10" s="52" t="s">
        <v>20</v>
      </c>
      <c r="B10" s="33" t="s">
        <v>13</v>
      </c>
      <c r="C10" s="14">
        <v>0.15</v>
      </c>
      <c r="D10" s="4">
        <f>C10*D16</f>
        <v>150000000</v>
      </c>
      <c r="E10" s="16"/>
      <c r="F10" s="15"/>
      <c r="G10" s="15"/>
      <c r="H10" s="15"/>
      <c r="I10" s="15"/>
      <c r="J10" s="15">
        <v>10000000</v>
      </c>
      <c r="K10" s="15">
        <v>10000000</v>
      </c>
      <c r="L10" s="15">
        <v>10000000</v>
      </c>
      <c r="M10" s="15">
        <v>10000000</v>
      </c>
      <c r="N10" s="15">
        <v>10000000</v>
      </c>
      <c r="O10" s="15">
        <v>10000000</v>
      </c>
      <c r="P10" s="15">
        <v>10000000</v>
      </c>
      <c r="Q10" s="15">
        <v>10000000</v>
      </c>
      <c r="R10" s="15">
        <v>10000000</v>
      </c>
      <c r="S10" s="15">
        <v>10000000</v>
      </c>
      <c r="T10" s="15"/>
      <c r="U10" s="15"/>
      <c r="V10" s="18">
        <f>SUM(J10:S10)</f>
        <v>100000000</v>
      </c>
      <c r="W10" s="29"/>
    </row>
    <row r="11" spans="1:24" x14ac:dyDescent="0.3">
      <c r="A11" s="53"/>
      <c r="B11" s="33" t="s">
        <v>14</v>
      </c>
      <c r="C11" s="14">
        <v>0.05</v>
      </c>
      <c r="D11" s="15">
        <f>C11*D16</f>
        <v>50000000</v>
      </c>
      <c r="E11" s="16"/>
      <c r="F11" s="15"/>
      <c r="G11" s="15"/>
      <c r="H11" s="15"/>
      <c r="I11" s="15"/>
      <c r="J11" s="15">
        <v>5000000</v>
      </c>
      <c r="K11" s="15">
        <v>5000000</v>
      </c>
      <c r="L11" s="15">
        <v>5000000</v>
      </c>
      <c r="M11" s="15">
        <v>5000000</v>
      </c>
      <c r="N11" s="15">
        <v>5000000</v>
      </c>
      <c r="O11" s="15">
        <v>5000000</v>
      </c>
      <c r="P11" s="15">
        <v>5000000</v>
      </c>
      <c r="Q11" s="15">
        <v>5000000</v>
      </c>
      <c r="R11" s="15">
        <v>5000000</v>
      </c>
      <c r="S11" s="15">
        <v>5000000</v>
      </c>
      <c r="T11" s="15"/>
      <c r="U11" s="15"/>
      <c r="V11" s="18">
        <f>SUM(J11:S11)</f>
        <v>50000000</v>
      </c>
      <c r="W11" s="29"/>
    </row>
    <row r="12" spans="1:24" x14ac:dyDescent="0.3">
      <c r="A12" s="54"/>
      <c r="B12" s="33" t="s">
        <v>15</v>
      </c>
      <c r="C12" s="14">
        <v>0.05</v>
      </c>
      <c r="D12" s="15">
        <f>C12*D16</f>
        <v>50000000</v>
      </c>
      <c r="E12" s="16"/>
      <c r="F12" s="15"/>
      <c r="G12" s="15"/>
      <c r="H12" s="15"/>
      <c r="I12" s="15"/>
      <c r="J12" s="15">
        <v>5000000</v>
      </c>
      <c r="K12" s="15">
        <v>5000000</v>
      </c>
      <c r="L12" s="15">
        <v>5000000</v>
      </c>
      <c r="M12" s="15">
        <v>5000000</v>
      </c>
      <c r="N12" s="15">
        <v>5000000</v>
      </c>
      <c r="O12" s="15">
        <v>5000000</v>
      </c>
      <c r="P12" s="15">
        <v>5000000</v>
      </c>
      <c r="Q12" s="15">
        <v>5000000</v>
      </c>
      <c r="R12" s="15">
        <v>5000000</v>
      </c>
      <c r="S12" s="15">
        <v>5000000</v>
      </c>
      <c r="T12" s="15"/>
      <c r="U12" s="15"/>
      <c r="V12" s="18">
        <f>SUM(J12:S12)</f>
        <v>50000000</v>
      </c>
      <c r="W12" s="29"/>
    </row>
    <row r="13" spans="1:24" x14ac:dyDescent="0.3">
      <c r="A13" s="55" t="s">
        <v>22</v>
      </c>
      <c r="B13" s="32" t="s">
        <v>16</v>
      </c>
      <c r="C13" s="14">
        <v>0.05</v>
      </c>
      <c r="D13" s="15">
        <f>C13*D16</f>
        <v>50000000</v>
      </c>
      <c r="E13" s="16"/>
      <c r="F13" s="15"/>
      <c r="G13" s="15"/>
      <c r="H13" s="15"/>
      <c r="I13" s="15"/>
      <c r="J13" s="15">
        <v>20000000</v>
      </c>
      <c r="K13" s="15">
        <v>15000000</v>
      </c>
      <c r="L13" s="15">
        <v>15000000</v>
      </c>
      <c r="M13" s="6"/>
      <c r="N13" s="6"/>
      <c r="O13" s="6"/>
      <c r="P13" s="6"/>
      <c r="Q13" s="6"/>
      <c r="R13" s="6"/>
      <c r="S13" s="6"/>
      <c r="T13" s="6"/>
      <c r="U13" s="6"/>
      <c r="V13" s="18">
        <f>SUM(J13:R13)</f>
        <v>50000000</v>
      </c>
      <c r="W13" s="29"/>
    </row>
    <row r="14" spans="1:24" x14ac:dyDescent="0.3">
      <c r="A14" s="56"/>
      <c r="B14" s="32" t="s">
        <v>17</v>
      </c>
      <c r="C14" s="14">
        <v>0.03</v>
      </c>
      <c r="D14" s="15">
        <f>C14*D16</f>
        <v>30000000</v>
      </c>
      <c r="E14" s="16"/>
      <c r="F14" s="15"/>
      <c r="G14" s="15"/>
      <c r="H14" s="15"/>
      <c r="I14" s="15"/>
      <c r="J14" s="15">
        <v>12000000</v>
      </c>
      <c r="K14" s="15">
        <v>9000000</v>
      </c>
      <c r="L14" s="15">
        <v>9000000</v>
      </c>
      <c r="M14" s="6"/>
      <c r="N14" s="6"/>
      <c r="O14" s="6"/>
      <c r="P14" s="6"/>
      <c r="Q14" s="6"/>
      <c r="R14" s="6"/>
      <c r="S14" s="6"/>
      <c r="T14" s="6"/>
      <c r="U14" s="6"/>
      <c r="V14" s="18">
        <f>SUM(J14:S14)</f>
        <v>30000000</v>
      </c>
      <c r="W14" s="29"/>
    </row>
    <row r="15" spans="1:24" x14ac:dyDescent="0.3">
      <c r="A15" s="57"/>
      <c r="B15" s="32" t="s">
        <v>18</v>
      </c>
      <c r="C15" s="14">
        <v>0.02</v>
      </c>
      <c r="D15" s="15">
        <f>C15*D16</f>
        <v>20000000</v>
      </c>
      <c r="E15" s="16"/>
      <c r="F15" s="15"/>
      <c r="G15" s="15"/>
      <c r="H15" s="15"/>
      <c r="I15" s="15"/>
      <c r="J15" s="15">
        <v>8000000</v>
      </c>
      <c r="K15" s="15">
        <v>6000000</v>
      </c>
      <c r="L15" s="15">
        <v>6000000</v>
      </c>
      <c r="M15" s="6"/>
      <c r="N15" s="6"/>
      <c r="O15" s="6"/>
      <c r="P15" s="6"/>
      <c r="Q15" s="6"/>
      <c r="R15" s="6"/>
      <c r="S15" s="6"/>
      <c r="T15" s="6"/>
      <c r="U15" s="6"/>
      <c r="V15" s="18">
        <f>SUM(J15:S15)</f>
        <v>20000000</v>
      </c>
      <c r="W15" s="29"/>
    </row>
    <row r="16" spans="1:24" s="7" customFormat="1" x14ac:dyDescent="0.3">
      <c r="A16" s="27"/>
      <c r="B16" s="27"/>
      <c r="C16" s="19">
        <f>SUM(C4:C15)</f>
        <v>1.0000000000000002</v>
      </c>
      <c r="D16" s="20">
        <v>1000000000</v>
      </c>
      <c r="E16" s="21"/>
      <c r="F16" s="20">
        <f>SUM(F4:F15)</f>
        <v>0</v>
      </c>
      <c r="G16" s="20">
        <f>SUM(G4:G15)</f>
        <v>0</v>
      </c>
      <c r="H16" s="20">
        <f>SUM(H4:H15)</f>
        <v>0</v>
      </c>
      <c r="I16" s="20">
        <f t="shared" ref="I16:S16" si="7">SUM(I4:I15)</f>
        <v>72500000</v>
      </c>
      <c r="J16" s="20">
        <f t="shared" si="7"/>
        <v>128875000</v>
      </c>
      <c r="K16" s="20">
        <f t="shared" si="7"/>
        <v>115431250</v>
      </c>
      <c r="L16" s="20">
        <f t="shared" si="7"/>
        <v>112159687.5</v>
      </c>
      <c r="M16" s="20">
        <f t="shared" si="7"/>
        <v>79051703.125</v>
      </c>
      <c r="N16" s="20">
        <f t="shared" si="7"/>
        <v>76099117.96875</v>
      </c>
      <c r="O16" s="20">
        <f t="shared" si="7"/>
        <v>73294162.0703125</v>
      </c>
      <c r="P16" s="20">
        <f t="shared" si="7"/>
        <v>70629453.966796875</v>
      </c>
      <c r="Q16" s="20">
        <f t="shared" si="7"/>
        <v>68097981.268457025</v>
      </c>
      <c r="R16" s="20">
        <f t="shared" si="7"/>
        <v>65693082.205034167</v>
      </c>
      <c r="S16" s="20">
        <f t="shared" si="7"/>
        <v>63408428.094782464</v>
      </c>
      <c r="T16" s="20">
        <f>SUM(T4:T15)</f>
        <v>39622418.09024635</v>
      </c>
      <c r="U16" s="20">
        <f>SUM(U4:U15)</f>
        <v>25137716</v>
      </c>
      <c r="V16" s="22">
        <f>SUM(F16:U16)</f>
        <v>990000000.28937936</v>
      </c>
      <c r="W16" s="27"/>
      <c r="X16" s="11"/>
    </row>
    <row r="17" spans="1:23" x14ac:dyDescent="0.3">
      <c r="A17" s="36"/>
      <c r="B17" s="37"/>
      <c r="C17" s="23" t="s">
        <v>3</v>
      </c>
      <c r="D17" s="24">
        <v>2000000</v>
      </c>
      <c r="E17" s="25"/>
      <c r="F17" s="24"/>
      <c r="G17" s="24"/>
      <c r="H17" s="24"/>
      <c r="I17" s="24"/>
      <c r="J17" s="24"/>
      <c r="K17" s="24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 t="s">
        <v>6</v>
      </c>
    </row>
    <row r="18" spans="1:23" x14ac:dyDescent="0.3">
      <c r="A18" s="38"/>
      <c r="B18" s="39"/>
      <c r="C18" s="23" t="s">
        <v>3</v>
      </c>
      <c r="D18" s="24">
        <v>2000000</v>
      </c>
      <c r="E18" s="25"/>
      <c r="F18" s="24"/>
      <c r="G18" s="24"/>
      <c r="H18" s="24"/>
      <c r="I18" s="24"/>
      <c r="J18" s="24"/>
      <c r="K18" s="24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 t="s">
        <v>6</v>
      </c>
    </row>
    <row r="21" spans="1:23" x14ac:dyDescent="0.3">
      <c r="A21" s="3"/>
      <c r="C21"/>
      <c r="D21"/>
      <c r="E21"/>
      <c r="F21"/>
      <c r="G21"/>
      <c r="H21"/>
      <c r="I21"/>
      <c r="J21"/>
      <c r="K21"/>
    </row>
    <row r="22" spans="1:23" x14ac:dyDescent="0.3">
      <c r="A22" s="3"/>
      <c r="C22"/>
      <c r="D22"/>
      <c r="E22"/>
      <c r="F22"/>
      <c r="G22"/>
      <c r="H22"/>
      <c r="I22"/>
      <c r="J22"/>
      <c r="K22"/>
    </row>
    <row r="23" spans="1:23" x14ac:dyDescent="0.3">
      <c r="A23" s="3"/>
      <c r="C23"/>
      <c r="D23"/>
      <c r="E23"/>
      <c r="F23"/>
      <c r="G23"/>
      <c r="H23"/>
      <c r="I23"/>
      <c r="J23"/>
      <c r="K23"/>
    </row>
    <row r="24" spans="1:23" x14ac:dyDescent="0.3">
      <c r="A24" s="3"/>
      <c r="C24"/>
      <c r="D24"/>
      <c r="E24"/>
      <c r="F24"/>
      <c r="G24"/>
      <c r="H24"/>
      <c r="I24"/>
      <c r="J24"/>
      <c r="K24"/>
    </row>
    <row r="25" spans="1:23" x14ac:dyDescent="0.3">
      <c r="A25" s="3"/>
      <c r="C25"/>
      <c r="D25"/>
      <c r="E25"/>
      <c r="F25"/>
      <c r="G25"/>
      <c r="H25"/>
      <c r="I25"/>
      <c r="J25"/>
      <c r="K25"/>
    </row>
    <row r="26" spans="1:23" x14ac:dyDescent="0.3">
      <c r="A26" s="3"/>
      <c r="C26"/>
      <c r="D26"/>
      <c r="E26"/>
      <c r="F26"/>
      <c r="G26"/>
      <c r="H26"/>
      <c r="I26"/>
      <c r="J26"/>
      <c r="K26"/>
    </row>
    <row r="27" spans="1:23" x14ac:dyDescent="0.3">
      <c r="A27" s="3"/>
      <c r="C27"/>
      <c r="D27"/>
      <c r="E27"/>
      <c r="F27"/>
      <c r="G27"/>
      <c r="H27"/>
      <c r="I27"/>
      <c r="J27"/>
      <c r="K27"/>
    </row>
    <row r="28" spans="1:23" x14ac:dyDescent="0.3">
      <c r="A28" s="3"/>
      <c r="C28"/>
      <c r="D28"/>
      <c r="E28"/>
      <c r="F28"/>
      <c r="G28"/>
      <c r="H28"/>
      <c r="I28"/>
      <c r="J28"/>
      <c r="K28"/>
    </row>
  </sheetData>
  <mergeCells count="13">
    <mergeCell ref="W2:W3"/>
    <mergeCell ref="A2:A3"/>
    <mergeCell ref="B2:B3"/>
    <mergeCell ref="A17:B18"/>
    <mergeCell ref="F2:H2"/>
    <mergeCell ref="V2:V3"/>
    <mergeCell ref="C2:C3"/>
    <mergeCell ref="D2:D3"/>
    <mergeCell ref="E2:E3"/>
    <mergeCell ref="A4:A6"/>
    <mergeCell ref="A7:A9"/>
    <mergeCell ref="A10:A12"/>
    <mergeCell ref="A13:A15"/>
  </mergeCells>
  <pageMargins left="0.7" right="0.7" top="0.75" bottom="0.75" header="0.3" footer="0.3"/>
  <ignoredErrors>
    <ignoredError sqref="V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Bahador</dc:creator>
  <cp:lastModifiedBy>ASUS</cp:lastModifiedBy>
  <dcterms:created xsi:type="dcterms:W3CDTF">2015-06-05T18:17:20Z</dcterms:created>
  <dcterms:modified xsi:type="dcterms:W3CDTF">2024-10-24T08:54:32Z</dcterms:modified>
</cp:coreProperties>
</file>